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Monkey\PraxisRewe\"/>
    </mc:Choice>
  </mc:AlternateContent>
  <xr:revisionPtr revIDLastSave="0" documentId="13_ncr:1_{A39747B2-38DC-4FB7-9FCE-B9CBF48A37A6}" xr6:coauthVersionLast="46" xr6:coauthVersionMax="46" xr10:uidLastSave="{00000000-0000-0000-0000-000000000000}"/>
  <bookViews>
    <workbookView xWindow="8040" yWindow="120" windowWidth="19110" windowHeight="15180" activeTab="2" xr2:uid="{00000000-000D-0000-FFFF-FFFF00000000}"/>
  </bookViews>
  <sheets>
    <sheet name="Auftrag96" sheetId="5" r:id="rId1"/>
    <sheet name="Auftrag98" sheetId="6" r:id="rId2"/>
    <sheet name="Auftrag103" sheetId="7" r:id="rId3"/>
  </sheets>
  <calcPr calcId="181029"/>
</workbook>
</file>

<file path=xl/calcChain.xml><?xml version="1.0" encoding="utf-8"?>
<calcChain xmlns="http://schemas.openxmlformats.org/spreadsheetml/2006/main">
  <c r="B58" i="7" l="1"/>
  <c r="B39" i="7"/>
  <c r="B55" i="7" s="1"/>
  <c r="B24" i="7"/>
  <c r="B25" i="7" s="1"/>
  <c r="B26" i="7" s="1"/>
  <c r="B14" i="7"/>
  <c r="B11" i="7"/>
  <c r="B7" i="7"/>
  <c r="B45" i="7" s="1"/>
  <c r="B16" i="7" l="1"/>
  <c r="B57" i="7"/>
  <c r="B59" i="7" s="1"/>
  <c r="B50" i="7"/>
  <c r="B49" i="7"/>
  <c r="B44" i="7"/>
  <c r="B43" i="7"/>
  <c r="B54" i="7"/>
  <c r="B48" i="7"/>
  <c r="B17" i="7"/>
  <c r="B42" i="7" s="1"/>
  <c r="B53" i="7"/>
  <c r="C58" i="6"/>
  <c r="B58" i="6"/>
  <c r="C39" i="6"/>
  <c r="C53" i="6" s="1"/>
  <c r="B39" i="6"/>
  <c r="B53" i="6" s="1"/>
  <c r="C24" i="6"/>
  <c r="C48" i="6" s="1"/>
  <c r="B24" i="6"/>
  <c r="B25" i="6" s="1"/>
  <c r="B26" i="6" s="1"/>
  <c r="C14" i="6"/>
  <c r="B14" i="6"/>
  <c r="C11" i="6"/>
  <c r="B11" i="6"/>
  <c r="B16" i="6" s="1"/>
  <c r="B50" i="6" s="1"/>
  <c r="C7" i="6"/>
  <c r="C44" i="6" s="1"/>
  <c r="B7" i="6"/>
  <c r="B45" i="6" s="1"/>
  <c r="C45" i="6" l="1"/>
  <c r="C55" i="6"/>
  <c r="C57" i="6"/>
  <c r="C59" i="6" s="1"/>
  <c r="C49" i="6"/>
  <c r="C25" i="6"/>
  <c r="C26" i="6" s="1"/>
  <c r="C54" i="6" s="1"/>
  <c r="C43" i="6"/>
  <c r="C16" i="6"/>
  <c r="C50" i="6" s="1"/>
  <c r="B49" i="6"/>
  <c r="B54" i="6"/>
  <c r="B43" i="6"/>
  <c r="B48" i="6"/>
  <c r="B17" i="6"/>
  <c r="B42" i="6" s="1"/>
  <c r="B55" i="6"/>
  <c r="B44" i="6"/>
  <c r="B57" i="6"/>
  <c r="B59" i="6" s="1"/>
  <c r="D39" i="5"/>
  <c r="C39" i="5"/>
  <c r="B39" i="5"/>
  <c r="D24" i="5"/>
  <c r="D25" i="5" s="1"/>
  <c r="D26" i="5" s="1"/>
  <c r="D14" i="5"/>
  <c r="D11" i="5"/>
  <c r="D7" i="5"/>
  <c r="C25" i="5"/>
  <c r="C26" i="5" s="1"/>
  <c r="C24" i="5"/>
  <c r="C14" i="5"/>
  <c r="C16" i="5" s="1"/>
  <c r="C11" i="5"/>
  <c r="C7" i="5"/>
  <c r="B24" i="5"/>
  <c r="B25" i="5" s="1"/>
  <c r="B26" i="5" s="1"/>
  <c r="B14" i="5"/>
  <c r="B11" i="5"/>
  <c r="B7" i="5"/>
  <c r="B44" i="5" s="1"/>
  <c r="B58" i="5"/>
  <c r="B55" i="5"/>
  <c r="B16" i="5" l="1"/>
  <c r="C17" i="6"/>
  <c r="C42" i="6" s="1"/>
  <c r="D16" i="5"/>
  <c r="C17" i="5"/>
  <c r="B17" i="5"/>
  <c r="B42" i="5" s="1"/>
  <c r="B49" i="5"/>
  <c r="B50" i="5"/>
  <c r="B54" i="5"/>
  <c r="B43" i="5"/>
  <c r="B48" i="5"/>
  <c r="B45" i="5"/>
  <c r="B53" i="5"/>
  <c r="B57" i="5"/>
  <c r="B59" i="5" s="1"/>
  <c r="D17" i="5" l="1"/>
</calcChain>
</file>

<file path=xl/sharedStrings.xml><?xml version="1.0" encoding="utf-8"?>
<sst xmlns="http://schemas.openxmlformats.org/spreadsheetml/2006/main" count="162" uniqueCount="57">
  <si>
    <t>Grundstücke und Bauten</t>
  </si>
  <si>
    <t>Aktiva</t>
  </si>
  <si>
    <t>Passiva</t>
  </si>
  <si>
    <t>Flüssige Mittel</t>
  </si>
  <si>
    <t>Gesamtvermögen</t>
  </si>
  <si>
    <t>Eigenkapital</t>
  </si>
  <si>
    <t>Gesamtkapital</t>
  </si>
  <si>
    <t>GuV-Rechnungen</t>
  </si>
  <si>
    <t>Umsatzerlöse</t>
  </si>
  <si>
    <t>Sonst. betr. Erträge</t>
  </si>
  <si>
    <t>Materialaufwand</t>
  </si>
  <si>
    <t>Abschreibungen</t>
  </si>
  <si>
    <t>Steuern</t>
  </si>
  <si>
    <t>Jahresüberschuss</t>
  </si>
  <si>
    <t>Eigenkapitalquote</t>
  </si>
  <si>
    <t>Deckungsgrad I</t>
  </si>
  <si>
    <t>Deckungsgrad II</t>
  </si>
  <si>
    <t>Kennzahlen der Liquidität</t>
  </si>
  <si>
    <t>Liquidität I</t>
  </si>
  <si>
    <t>Liquidität II</t>
  </si>
  <si>
    <t>Liquidität III</t>
  </si>
  <si>
    <t>Jahresgewinn</t>
  </si>
  <si>
    <t>Personalaufwand</t>
  </si>
  <si>
    <t>Kennzahlen der Vermögens- und Kapitalstruktur</t>
  </si>
  <si>
    <t>Kennzahlen der Rentabilität und der Cashflow</t>
  </si>
  <si>
    <t>Eigenkapitalrentabilität</t>
  </si>
  <si>
    <t>Gesamtkapitalrentabilität</t>
  </si>
  <si>
    <t>= Cashflow</t>
  </si>
  <si>
    <t>Technische Anlagen und Maschinen</t>
  </si>
  <si>
    <t>Betriebs- und Geschäftsausstattung</t>
  </si>
  <si>
    <t>Roh-, Hilfs- und Betriebsstoffe</t>
  </si>
  <si>
    <t>Unfertige Erzeugnisse</t>
  </si>
  <si>
    <t>Fertige Erzeugnisse und Waren</t>
  </si>
  <si>
    <t>Forderungen aus Lief. und Leistungen</t>
  </si>
  <si>
    <t>Sonstige Vermögensgegenstände</t>
  </si>
  <si>
    <t>Summe Anlagevermögen</t>
  </si>
  <si>
    <t>Summe Vorräte</t>
  </si>
  <si>
    <t xml:space="preserve">Summe Forderungen </t>
  </si>
  <si>
    <t>Summe Umlaufvermögen</t>
  </si>
  <si>
    <t>Berichtsjahr</t>
  </si>
  <si>
    <t>Folgejahr</t>
  </si>
  <si>
    <t>Langfristiges Fremdkapital</t>
  </si>
  <si>
    <t>Verbindlichkeiten aus Lief. und Leist.</t>
  </si>
  <si>
    <t>Sonstige Verbindlichkeiten</t>
  </si>
  <si>
    <t>Summe Fremdkapital</t>
  </si>
  <si>
    <t>Summe kurzfristiges Fremdkapital</t>
  </si>
  <si>
    <t>Anlagenintensität</t>
  </si>
  <si>
    <t>Umsatzrentabilität</t>
  </si>
  <si>
    <t>Unternehmenskennzahlen der Bach OHG</t>
  </si>
  <si>
    <t>Vorjahr</t>
  </si>
  <si>
    <t>Zinsen und ähnliche Aufwendungen</t>
  </si>
  <si>
    <t>Zinsen und ähnliche Erträge</t>
  </si>
  <si>
    <t>Sonstige betriebliche Aufwendungen</t>
  </si>
  <si>
    <t>Bestandsveränderungen</t>
  </si>
  <si>
    <t>Nach
Buch. Dez.</t>
  </si>
  <si>
    <t>Unternehmenskennzahlen der Wolit-Solutions KG - Arbeitsauftrag 98</t>
  </si>
  <si>
    <t>Unternehmenskennzahlen der Wolit-Solutions KG - Beleggeschäftsgang Arbeitsauftrag 103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</si>
</sst>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2" fontId="0" fillId="0" borderId="0" xfId="0" applyNumberFormat="1"/>
    <xf numFmtId="4" fontId="0" fillId="0" borderId="0" xfId="0" applyNumberFormat="1"/>
    <xf numFmtId="4" fontId="1" fillId="0" borderId="0" xfId="0" applyNumberFormat="1" applyFont="1"/>
    <xf numFmtId="0" fontId="2" fillId="0" borderId="0" xfId="0" applyFont="1"/>
    <xf numFmtId="0" fontId="0" fillId="0" borderId="0" xfId="0" applyAlignment="1">
      <alignment horizontal="center"/>
    </xf>
    <xf numFmtId="49" fontId="0" fillId="0" borderId="0" xfId="0" applyNumberFormat="1"/>
    <xf numFmtId="4" fontId="0" fillId="0" borderId="0" xfId="0" applyNumberFormat="1" applyFont="1"/>
    <xf numFmtId="0" fontId="2" fillId="0" borderId="0" xfId="0" applyFont="1" applyAlignment="1">
      <alignment horizontal="center"/>
    </xf>
    <xf numFmtId="4" fontId="0" fillId="2" borderId="0" xfId="0" applyNumberFormat="1" applyFill="1"/>
    <xf numFmtId="4" fontId="0" fillId="2" borderId="0" xfId="0" applyNumberFormat="1" applyFont="1" applyFill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9"/>
  <sheetViews>
    <sheetView topLeftCell="A16" workbookViewId="0">
      <selection activeCell="F13" sqref="F13"/>
    </sheetView>
  </sheetViews>
  <sheetFormatPr baseColWidth="10" defaultRowHeight="15" x14ac:dyDescent="0.25"/>
  <cols>
    <col min="1" max="1" width="36.5703125" customWidth="1"/>
    <col min="2" max="2" width="14" customWidth="1"/>
    <col min="3" max="3" width="13.7109375" customWidth="1"/>
    <col min="4" max="4" width="13.28515625" customWidth="1"/>
  </cols>
  <sheetData>
    <row r="1" spans="1:6" ht="18.75" x14ac:dyDescent="0.3">
      <c r="A1" s="5" t="s">
        <v>48</v>
      </c>
      <c r="B1" s="5"/>
    </row>
    <row r="2" spans="1:6" ht="18.75" x14ac:dyDescent="0.3">
      <c r="B2" s="9" t="s">
        <v>49</v>
      </c>
      <c r="C2" s="9" t="s">
        <v>39</v>
      </c>
      <c r="D2" s="9" t="s">
        <v>40</v>
      </c>
    </row>
    <row r="3" spans="1:6" x14ac:dyDescent="0.25">
      <c r="A3" s="1" t="s">
        <v>1</v>
      </c>
      <c r="B3" s="6"/>
    </row>
    <row r="4" spans="1:6" x14ac:dyDescent="0.25">
      <c r="A4" t="s">
        <v>0</v>
      </c>
      <c r="B4" s="10">
        <v>200000</v>
      </c>
      <c r="C4" s="10">
        <v>200000</v>
      </c>
      <c r="D4" s="10">
        <v>200000</v>
      </c>
      <c r="F4" s="3"/>
    </row>
    <row r="5" spans="1:6" x14ac:dyDescent="0.25">
      <c r="A5" t="s">
        <v>28</v>
      </c>
      <c r="B5" s="10">
        <v>300000</v>
      </c>
      <c r="C5" s="10">
        <v>300000</v>
      </c>
      <c r="D5" s="10">
        <v>300000</v>
      </c>
      <c r="F5" s="3"/>
    </row>
    <row r="6" spans="1:6" x14ac:dyDescent="0.25">
      <c r="A6" t="s">
        <v>29</v>
      </c>
      <c r="B6" s="10">
        <v>50000</v>
      </c>
      <c r="C6" s="10">
        <v>50000</v>
      </c>
      <c r="D6" s="10">
        <v>50000</v>
      </c>
      <c r="F6" s="3"/>
    </row>
    <row r="7" spans="1:6" x14ac:dyDescent="0.25">
      <c r="A7" t="s">
        <v>35</v>
      </c>
      <c r="B7" s="4">
        <f>SUM(B4:B6)</f>
        <v>550000</v>
      </c>
      <c r="C7" s="4">
        <f>SUM(C4:C6)</f>
        <v>550000</v>
      </c>
      <c r="D7" s="4">
        <f>SUM(D4:D6)</f>
        <v>550000</v>
      </c>
      <c r="F7" s="4"/>
    </row>
    <row r="8" spans="1:6" x14ac:dyDescent="0.25">
      <c r="A8" t="s">
        <v>30</v>
      </c>
      <c r="B8" s="11">
        <v>20000</v>
      </c>
      <c r="C8" s="11">
        <v>20000</v>
      </c>
      <c r="D8" s="11">
        <v>20000</v>
      </c>
      <c r="F8" s="8"/>
    </row>
    <row r="9" spans="1:6" x14ac:dyDescent="0.25">
      <c r="A9" t="s">
        <v>31</v>
      </c>
      <c r="B9" s="11">
        <v>30000</v>
      </c>
      <c r="C9" s="11">
        <v>30000</v>
      </c>
      <c r="D9" s="11">
        <v>30000</v>
      </c>
      <c r="F9" s="8"/>
    </row>
    <row r="10" spans="1:6" x14ac:dyDescent="0.25">
      <c r="A10" t="s">
        <v>32</v>
      </c>
      <c r="B10" s="11">
        <v>50000</v>
      </c>
      <c r="C10" s="11">
        <v>50000</v>
      </c>
      <c r="D10" s="11">
        <v>50000</v>
      </c>
      <c r="F10" s="8"/>
    </row>
    <row r="11" spans="1:6" x14ac:dyDescent="0.25">
      <c r="A11" t="s">
        <v>36</v>
      </c>
      <c r="B11" s="4">
        <f>SUM(B8:B10)</f>
        <v>100000</v>
      </c>
      <c r="C11" s="4">
        <f>SUM(C8:C10)</f>
        <v>100000</v>
      </c>
      <c r="D11" s="4">
        <f>SUM(D8:D10)</f>
        <v>100000</v>
      </c>
      <c r="F11" s="4"/>
    </row>
    <row r="12" spans="1:6" x14ac:dyDescent="0.25">
      <c r="A12" t="s">
        <v>33</v>
      </c>
      <c r="B12" s="11">
        <v>40000</v>
      </c>
      <c r="C12" s="11">
        <v>40000</v>
      </c>
      <c r="D12" s="11">
        <v>40000</v>
      </c>
      <c r="F12" s="8"/>
    </row>
    <row r="13" spans="1:6" x14ac:dyDescent="0.25">
      <c r="A13" t="s">
        <v>34</v>
      </c>
      <c r="B13" s="10">
        <v>0</v>
      </c>
      <c r="C13" s="10">
        <v>0</v>
      </c>
      <c r="D13" s="10">
        <v>0</v>
      </c>
      <c r="F13" s="3"/>
    </row>
    <row r="14" spans="1:6" x14ac:dyDescent="0.25">
      <c r="A14" t="s">
        <v>37</v>
      </c>
      <c r="B14" s="4">
        <f>B12+B13</f>
        <v>40000</v>
      </c>
      <c r="C14" s="4">
        <f>C12+C13</f>
        <v>40000</v>
      </c>
      <c r="D14" s="4">
        <f>D12+D13</f>
        <v>40000</v>
      </c>
      <c r="F14" s="4"/>
    </row>
    <row r="15" spans="1:6" x14ac:dyDescent="0.25">
      <c r="A15" t="s">
        <v>3</v>
      </c>
      <c r="B15" s="10">
        <v>10000</v>
      </c>
      <c r="C15" s="10">
        <v>10000</v>
      </c>
      <c r="D15" s="10">
        <v>10000</v>
      </c>
      <c r="F15" s="3"/>
    </row>
    <row r="16" spans="1:6" x14ac:dyDescent="0.25">
      <c r="A16" t="s">
        <v>38</v>
      </c>
      <c r="B16" s="4">
        <f>B11+B14+B15</f>
        <v>150000</v>
      </c>
      <c r="C16" s="4">
        <f>C11+C14+C15</f>
        <v>150000</v>
      </c>
      <c r="D16" s="4">
        <f>D11+D14+D15</f>
        <v>150000</v>
      </c>
      <c r="F16" s="4"/>
    </row>
    <row r="17" spans="1:6" x14ac:dyDescent="0.25">
      <c r="A17" s="1" t="s">
        <v>4</v>
      </c>
      <c r="B17" s="4">
        <f>B7+B16</f>
        <v>700000</v>
      </c>
      <c r="C17" s="4">
        <f>C7+C16</f>
        <v>700000</v>
      </c>
      <c r="D17" s="4">
        <f>D7+D16</f>
        <v>700000</v>
      </c>
      <c r="F17" s="4"/>
    </row>
    <row r="18" spans="1:6" x14ac:dyDescent="0.25">
      <c r="B18" s="3"/>
      <c r="C18" s="3"/>
      <c r="D18" s="3"/>
      <c r="F18" s="3"/>
    </row>
    <row r="19" spans="1:6" x14ac:dyDescent="0.25">
      <c r="A19" s="1" t="s">
        <v>2</v>
      </c>
      <c r="B19" s="3"/>
      <c r="C19" s="3"/>
      <c r="D19" s="3"/>
      <c r="F19" s="3"/>
    </row>
    <row r="20" spans="1:6" x14ac:dyDescent="0.25">
      <c r="A20" t="s">
        <v>5</v>
      </c>
      <c r="B20" s="4">
        <v>300000</v>
      </c>
      <c r="C20" s="4">
        <v>300000</v>
      </c>
      <c r="D20" s="4">
        <v>300000</v>
      </c>
      <c r="F20" s="4"/>
    </row>
    <row r="21" spans="1:6" x14ac:dyDescent="0.25">
      <c r="A21" t="s">
        <v>41</v>
      </c>
      <c r="B21" s="4">
        <v>320000</v>
      </c>
      <c r="C21" s="4">
        <v>320000</v>
      </c>
      <c r="D21" s="4">
        <v>320000</v>
      </c>
      <c r="F21" s="4"/>
    </row>
    <row r="22" spans="1:6" x14ac:dyDescent="0.25">
      <c r="A22" t="s">
        <v>42</v>
      </c>
      <c r="B22" s="11">
        <v>80000</v>
      </c>
      <c r="C22" s="11">
        <v>80000</v>
      </c>
      <c r="D22" s="11">
        <v>80000</v>
      </c>
      <c r="F22" s="8"/>
    </row>
    <row r="23" spans="1:6" x14ac:dyDescent="0.25">
      <c r="A23" t="s">
        <v>43</v>
      </c>
      <c r="B23" s="10">
        <v>0</v>
      </c>
      <c r="C23" s="10">
        <v>0</v>
      </c>
      <c r="D23" s="10">
        <v>0</v>
      </c>
      <c r="F23" s="3"/>
    </row>
    <row r="24" spans="1:6" x14ac:dyDescent="0.25">
      <c r="A24" t="s">
        <v>45</v>
      </c>
      <c r="B24" s="4">
        <f>B22+B23</f>
        <v>80000</v>
      </c>
      <c r="C24" s="4">
        <f>C22+C23</f>
        <v>80000</v>
      </c>
      <c r="D24" s="4">
        <f>D22+D23</f>
        <v>80000</v>
      </c>
      <c r="F24" s="4"/>
    </row>
    <row r="25" spans="1:6" x14ac:dyDescent="0.25">
      <c r="A25" t="s">
        <v>44</v>
      </c>
      <c r="B25" s="4">
        <f>B21+B24</f>
        <v>400000</v>
      </c>
      <c r="C25" s="4">
        <f>C21+C24</f>
        <v>400000</v>
      </c>
      <c r="D25" s="4">
        <f>D21+D24</f>
        <v>400000</v>
      </c>
      <c r="F25" s="4"/>
    </row>
    <row r="26" spans="1:6" x14ac:dyDescent="0.25">
      <c r="A26" s="1" t="s">
        <v>6</v>
      </c>
      <c r="B26" s="4">
        <f>B20+B25</f>
        <v>700000</v>
      </c>
      <c r="C26" s="4">
        <f>C20+C25</f>
        <v>700000</v>
      </c>
      <c r="D26" s="4">
        <f>D20+D25</f>
        <v>700000</v>
      </c>
      <c r="F26" s="4"/>
    </row>
    <row r="28" spans="1:6" x14ac:dyDescent="0.25">
      <c r="A28" s="1" t="s">
        <v>7</v>
      </c>
    </row>
    <row r="29" spans="1:6" x14ac:dyDescent="0.25">
      <c r="A29" t="s">
        <v>8</v>
      </c>
      <c r="B29" s="10">
        <v>600000</v>
      </c>
      <c r="C29" s="10">
        <v>600000</v>
      </c>
      <c r="D29" s="10">
        <v>600000</v>
      </c>
      <c r="F29" s="3"/>
    </row>
    <row r="30" spans="1:6" x14ac:dyDescent="0.25">
      <c r="A30" t="s">
        <v>53</v>
      </c>
      <c r="B30" s="10">
        <v>0</v>
      </c>
      <c r="C30" s="10">
        <v>0</v>
      </c>
      <c r="D30" s="10">
        <v>0</v>
      </c>
      <c r="F30" s="3"/>
    </row>
    <row r="31" spans="1:6" x14ac:dyDescent="0.25">
      <c r="A31" t="s">
        <v>9</v>
      </c>
      <c r="B31" s="10">
        <v>0</v>
      </c>
      <c r="C31" s="10">
        <v>0</v>
      </c>
      <c r="D31" s="10">
        <v>0</v>
      </c>
      <c r="F31" s="3"/>
    </row>
    <row r="32" spans="1:6" x14ac:dyDescent="0.25">
      <c r="A32" t="s">
        <v>10</v>
      </c>
      <c r="B32" s="10">
        <v>300000</v>
      </c>
      <c r="C32" s="10">
        <v>300000</v>
      </c>
      <c r="D32" s="10">
        <v>300000</v>
      </c>
      <c r="F32" s="3"/>
    </row>
    <row r="33" spans="1:6" x14ac:dyDescent="0.25">
      <c r="A33" t="s">
        <v>22</v>
      </c>
      <c r="B33" s="10">
        <v>150000</v>
      </c>
      <c r="C33" s="10">
        <v>150000</v>
      </c>
      <c r="D33" s="10">
        <v>150000</v>
      </c>
      <c r="F33" s="3"/>
    </row>
    <row r="34" spans="1:6" x14ac:dyDescent="0.25">
      <c r="A34" t="s">
        <v>11</v>
      </c>
      <c r="B34" s="10">
        <v>50000</v>
      </c>
      <c r="C34" s="10">
        <v>50000</v>
      </c>
      <c r="D34" s="10">
        <v>50000</v>
      </c>
      <c r="F34" s="3"/>
    </row>
    <row r="35" spans="1:6" x14ac:dyDescent="0.25">
      <c r="A35" t="s">
        <v>52</v>
      </c>
      <c r="B35" s="10">
        <v>30000</v>
      </c>
      <c r="C35" s="10">
        <v>30000</v>
      </c>
      <c r="D35" s="10">
        <v>30000</v>
      </c>
      <c r="F35" s="3"/>
    </row>
    <row r="36" spans="1:6" x14ac:dyDescent="0.25">
      <c r="A36" t="s">
        <v>51</v>
      </c>
      <c r="B36" s="10">
        <v>0</v>
      </c>
      <c r="C36" s="10">
        <v>0</v>
      </c>
      <c r="D36" s="10">
        <v>0</v>
      </c>
      <c r="F36" s="3"/>
    </row>
    <row r="37" spans="1:6" x14ac:dyDescent="0.25">
      <c r="A37" t="s">
        <v>50</v>
      </c>
      <c r="B37" s="10">
        <v>8000</v>
      </c>
      <c r="C37" s="10">
        <v>8000</v>
      </c>
      <c r="D37" s="10">
        <v>8000</v>
      </c>
      <c r="F37" s="3"/>
    </row>
    <row r="38" spans="1:6" x14ac:dyDescent="0.25">
      <c r="A38" t="s">
        <v>12</v>
      </c>
      <c r="B38" s="10">
        <v>12000</v>
      </c>
      <c r="C38" s="10">
        <v>12000</v>
      </c>
      <c r="D38" s="10">
        <v>12000</v>
      </c>
      <c r="F38" s="3"/>
    </row>
    <row r="39" spans="1:6" x14ac:dyDescent="0.25">
      <c r="A39" s="1" t="s">
        <v>13</v>
      </c>
      <c r="B39" s="4">
        <f>B29+B30+B31+B36-SUM(B32:B35,B37:B38)</f>
        <v>50000</v>
      </c>
      <c r="C39" s="4">
        <f>C29+C30+C31+C36-SUM(C32:C35,C37:C38)</f>
        <v>50000</v>
      </c>
      <c r="D39" s="4">
        <f>D29+D30+D31+D36-SUM(D32:D35,D37:D38)</f>
        <v>50000</v>
      </c>
      <c r="F39" s="4"/>
    </row>
    <row r="41" spans="1:6" x14ac:dyDescent="0.25">
      <c r="A41" s="1" t="s">
        <v>23</v>
      </c>
    </row>
    <row r="42" spans="1:6" x14ac:dyDescent="0.25">
      <c r="A42" t="s">
        <v>46</v>
      </c>
      <c r="B42" s="2">
        <f>B7*100/B17</f>
        <v>78.571428571428569</v>
      </c>
      <c r="C42" s="2">
        <v>0</v>
      </c>
      <c r="D42" s="2">
        <v>0</v>
      </c>
    </row>
    <row r="43" spans="1:6" x14ac:dyDescent="0.25">
      <c r="A43" t="s">
        <v>14</v>
      </c>
      <c r="B43" s="2">
        <f>B20*100/B26</f>
        <v>42.857142857142854</v>
      </c>
      <c r="C43" s="2">
        <v>0</v>
      </c>
      <c r="D43" s="2">
        <v>0</v>
      </c>
    </row>
    <row r="44" spans="1:6" x14ac:dyDescent="0.25">
      <c r="A44" t="s">
        <v>15</v>
      </c>
      <c r="B44" s="2">
        <f>B20*100/B7</f>
        <v>54.545454545454547</v>
      </c>
      <c r="C44" s="2">
        <v>0</v>
      </c>
      <c r="D44" s="2">
        <v>0</v>
      </c>
    </row>
    <row r="45" spans="1:6" x14ac:dyDescent="0.25">
      <c r="A45" t="s">
        <v>16</v>
      </c>
      <c r="B45" s="2">
        <f>(B20+B21)*100/B7</f>
        <v>112.72727272727273</v>
      </c>
      <c r="C45" s="2">
        <v>0</v>
      </c>
      <c r="D45" s="2">
        <v>0</v>
      </c>
    </row>
    <row r="46" spans="1:6" x14ac:dyDescent="0.25">
      <c r="B46" s="2"/>
      <c r="C46" s="2"/>
      <c r="D46" s="2"/>
    </row>
    <row r="47" spans="1:6" x14ac:dyDescent="0.25">
      <c r="A47" s="1" t="s">
        <v>17</v>
      </c>
      <c r="B47" s="2"/>
      <c r="C47" s="2"/>
      <c r="D47" s="2"/>
    </row>
    <row r="48" spans="1:6" x14ac:dyDescent="0.25">
      <c r="A48" t="s">
        <v>18</v>
      </c>
      <c r="B48" s="2">
        <f>B15*100/B24</f>
        <v>12.5</v>
      </c>
      <c r="C48" s="2">
        <v>0</v>
      </c>
      <c r="D48" s="2">
        <v>0</v>
      </c>
    </row>
    <row r="49" spans="1:4" x14ac:dyDescent="0.25">
      <c r="A49" t="s">
        <v>19</v>
      </c>
      <c r="B49" s="2">
        <f>(B15+B14)*100/B24</f>
        <v>62.5</v>
      </c>
      <c r="C49" s="2">
        <v>0</v>
      </c>
      <c r="D49" s="2">
        <v>0</v>
      </c>
    </row>
    <row r="50" spans="1:4" x14ac:dyDescent="0.25">
      <c r="A50" t="s">
        <v>20</v>
      </c>
      <c r="B50" s="2">
        <f>B16*100/B24</f>
        <v>187.5</v>
      </c>
      <c r="C50" s="2">
        <v>0</v>
      </c>
      <c r="D50" s="2">
        <v>0</v>
      </c>
    </row>
    <row r="51" spans="1:4" x14ac:dyDescent="0.25">
      <c r="B51" s="2"/>
      <c r="C51" s="2"/>
      <c r="D51" s="2"/>
    </row>
    <row r="52" spans="1:4" x14ac:dyDescent="0.25">
      <c r="A52" s="1" t="s">
        <v>24</v>
      </c>
      <c r="B52" s="2"/>
      <c r="C52" s="2"/>
      <c r="D52" s="2"/>
    </row>
    <row r="53" spans="1:4" x14ac:dyDescent="0.25">
      <c r="A53" t="s">
        <v>25</v>
      </c>
      <c r="B53" s="2">
        <f>B39*100/B20</f>
        <v>16.666666666666668</v>
      </c>
      <c r="C53" s="2">
        <v>0</v>
      </c>
      <c r="D53" s="2">
        <v>0</v>
      </c>
    </row>
    <row r="54" spans="1:4" x14ac:dyDescent="0.25">
      <c r="A54" t="s">
        <v>26</v>
      </c>
      <c r="B54" s="2">
        <f>(B39+B37)*100/B26</f>
        <v>8.2857142857142865</v>
      </c>
      <c r="C54" s="2">
        <v>0</v>
      </c>
      <c r="D54" s="2">
        <v>0</v>
      </c>
    </row>
    <row r="55" spans="1:4" x14ac:dyDescent="0.25">
      <c r="A55" t="s">
        <v>47</v>
      </c>
      <c r="B55" s="2">
        <f>B39*100/B29</f>
        <v>8.3333333333333339</v>
      </c>
      <c r="C55" s="2">
        <v>0</v>
      </c>
      <c r="D55" s="2">
        <v>0</v>
      </c>
    </row>
    <row r="57" spans="1:4" x14ac:dyDescent="0.25">
      <c r="A57" t="s">
        <v>21</v>
      </c>
      <c r="B57" s="3">
        <f>B39</f>
        <v>50000</v>
      </c>
      <c r="C57" s="3">
        <v>0</v>
      </c>
      <c r="D57" s="3">
        <v>0</v>
      </c>
    </row>
    <row r="58" spans="1:4" x14ac:dyDescent="0.25">
      <c r="A58" t="s">
        <v>11</v>
      </c>
      <c r="B58" s="3">
        <f>B34</f>
        <v>50000</v>
      </c>
      <c r="C58" s="3">
        <v>0</v>
      </c>
      <c r="D58" s="3">
        <v>0</v>
      </c>
    </row>
    <row r="59" spans="1:4" x14ac:dyDescent="0.25">
      <c r="A59" s="7" t="s">
        <v>27</v>
      </c>
      <c r="B59" s="3">
        <f>SUM(B57:B58)</f>
        <v>100000</v>
      </c>
      <c r="C59" s="3">
        <v>0</v>
      </c>
      <c r="D59" s="3">
        <v>0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9"/>
  <sheetViews>
    <sheetView workbookViewId="0">
      <selection activeCell="B55" sqref="B55"/>
    </sheetView>
  </sheetViews>
  <sheetFormatPr baseColWidth="10" defaultRowHeight="15" x14ac:dyDescent="0.25"/>
  <cols>
    <col min="1" max="1" width="37" customWidth="1"/>
    <col min="2" max="2" width="14.42578125" customWidth="1"/>
    <col min="3" max="3" width="15.5703125" customWidth="1"/>
  </cols>
  <sheetData>
    <row r="1" spans="1:3" ht="18.75" x14ac:dyDescent="0.3">
      <c r="A1" s="5" t="s">
        <v>55</v>
      </c>
      <c r="B1" s="5"/>
    </row>
    <row r="2" spans="1:3" ht="31.5" x14ac:dyDescent="0.25">
      <c r="A2" s="13"/>
      <c r="B2" s="12" t="s">
        <v>39</v>
      </c>
      <c r="C2" s="14" t="s">
        <v>54</v>
      </c>
    </row>
    <row r="3" spans="1:3" x14ac:dyDescent="0.25">
      <c r="A3" s="1" t="s">
        <v>1</v>
      </c>
      <c r="B3" s="6"/>
    </row>
    <row r="4" spans="1:3" x14ac:dyDescent="0.25">
      <c r="A4" t="s">
        <v>0</v>
      </c>
      <c r="B4" s="3">
        <v>200000</v>
      </c>
      <c r="C4" s="3">
        <v>200000</v>
      </c>
    </row>
    <row r="5" spans="1:3" x14ac:dyDescent="0.25">
      <c r="A5" t="s">
        <v>28</v>
      </c>
      <c r="B5" s="3">
        <v>300000</v>
      </c>
      <c r="C5" s="3">
        <v>420000</v>
      </c>
    </row>
    <row r="6" spans="1:3" x14ac:dyDescent="0.25">
      <c r="A6" t="s">
        <v>29</v>
      </c>
      <c r="B6" s="3">
        <v>50000</v>
      </c>
      <c r="C6" s="3">
        <v>50000</v>
      </c>
    </row>
    <row r="7" spans="1:3" x14ac:dyDescent="0.25">
      <c r="A7" t="s">
        <v>35</v>
      </c>
      <c r="B7" s="4">
        <f>SUM(B4:B6)</f>
        <v>550000</v>
      </c>
      <c r="C7" s="4">
        <f>SUM(C4:C6)</f>
        <v>670000</v>
      </c>
    </row>
    <row r="8" spans="1:3" x14ac:dyDescent="0.25">
      <c r="A8" t="s">
        <v>30</v>
      </c>
      <c r="B8" s="8">
        <v>20000</v>
      </c>
      <c r="C8" s="8">
        <v>20000</v>
      </c>
    </row>
    <row r="9" spans="1:3" x14ac:dyDescent="0.25">
      <c r="A9" t="s">
        <v>31</v>
      </c>
      <c r="B9" s="8">
        <v>30000</v>
      </c>
      <c r="C9" s="8">
        <v>30000</v>
      </c>
    </row>
    <row r="10" spans="1:3" x14ac:dyDescent="0.25">
      <c r="A10" t="s">
        <v>32</v>
      </c>
      <c r="B10" s="8">
        <v>50000</v>
      </c>
      <c r="C10" s="8">
        <v>20000</v>
      </c>
    </row>
    <row r="11" spans="1:3" x14ac:dyDescent="0.25">
      <c r="A11" t="s">
        <v>36</v>
      </c>
      <c r="B11" s="4">
        <f>SUM(B8:B10)</f>
        <v>100000</v>
      </c>
      <c r="C11" s="4">
        <f>SUM(C8:C10)</f>
        <v>70000</v>
      </c>
    </row>
    <row r="12" spans="1:3" x14ac:dyDescent="0.25">
      <c r="A12" t="s">
        <v>33</v>
      </c>
      <c r="B12" s="8">
        <v>40000</v>
      </c>
      <c r="C12" s="8">
        <v>247000</v>
      </c>
    </row>
    <row r="13" spans="1:3" x14ac:dyDescent="0.25">
      <c r="A13" t="s">
        <v>34</v>
      </c>
      <c r="B13" s="3">
        <v>0</v>
      </c>
      <c r="C13" s="3">
        <v>0</v>
      </c>
    </row>
    <row r="14" spans="1:3" x14ac:dyDescent="0.25">
      <c r="A14" t="s">
        <v>37</v>
      </c>
      <c r="B14" s="4">
        <f>B12+B13</f>
        <v>40000</v>
      </c>
      <c r="C14" s="4">
        <f>C12+C13</f>
        <v>247000</v>
      </c>
    </row>
    <row r="15" spans="1:3" x14ac:dyDescent="0.25">
      <c r="A15" t="s">
        <v>3</v>
      </c>
      <c r="B15" s="3">
        <v>10000</v>
      </c>
      <c r="C15" s="3">
        <v>25000</v>
      </c>
    </row>
    <row r="16" spans="1:3" x14ac:dyDescent="0.25">
      <c r="A16" t="s">
        <v>38</v>
      </c>
      <c r="B16" s="4">
        <f>B11+B14+B15</f>
        <v>150000</v>
      </c>
      <c r="C16" s="4">
        <f>C11+C14+C15</f>
        <v>342000</v>
      </c>
    </row>
    <row r="17" spans="1:3" x14ac:dyDescent="0.25">
      <c r="A17" s="1" t="s">
        <v>4</v>
      </c>
      <c r="B17" s="4">
        <f>B7+B16</f>
        <v>700000</v>
      </c>
      <c r="C17" s="4">
        <f>C7+C16</f>
        <v>1012000</v>
      </c>
    </row>
    <row r="18" spans="1:3" x14ac:dyDescent="0.25">
      <c r="B18" s="3"/>
      <c r="C18" s="3"/>
    </row>
    <row r="19" spans="1:3" x14ac:dyDescent="0.25">
      <c r="A19" s="1" t="s">
        <v>2</v>
      </c>
      <c r="B19" s="3"/>
      <c r="C19" s="3"/>
    </row>
    <row r="20" spans="1:3" x14ac:dyDescent="0.25">
      <c r="A20" t="s">
        <v>5</v>
      </c>
      <c r="B20" s="4">
        <v>300000</v>
      </c>
      <c r="C20" s="4">
        <v>315000</v>
      </c>
    </row>
    <row r="21" spans="1:3" x14ac:dyDescent="0.25">
      <c r="A21" t="s">
        <v>41</v>
      </c>
      <c r="B21" s="4">
        <v>320000</v>
      </c>
      <c r="C21" s="4">
        <v>500000</v>
      </c>
    </row>
    <row r="22" spans="1:3" x14ac:dyDescent="0.25">
      <c r="A22" t="s">
        <v>42</v>
      </c>
      <c r="B22" s="8">
        <v>80000</v>
      </c>
      <c r="C22" s="8">
        <v>181800</v>
      </c>
    </row>
    <row r="23" spans="1:3" x14ac:dyDescent="0.25">
      <c r="A23" t="s">
        <v>43</v>
      </c>
      <c r="B23" s="3">
        <v>0</v>
      </c>
      <c r="C23" s="3">
        <v>15200</v>
      </c>
    </row>
    <row r="24" spans="1:3" x14ac:dyDescent="0.25">
      <c r="A24" t="s">
        <v>45</v>
      </c>
      <c r="B24" s="4">
        <f>B22+B23</f>
        <v>80000</v>
      </c>
      <c r="C24" s="4">
        <f>C22+C23</f>
        <v>197000</v>
      </c>
    </row>
    <row r="25" spans="1:3" x14ac:dyDescent="0.25">
      <c r="A25" t="s">
        <v>44</v>
      </c>
      <c r="B25" s="4">
        <f>B21+B24</f>
        <v>400000</v>
      </c>
      <c r="C25" s="4">
        <f>C21+C24</f>
        <v>697000</v>
      </c>
    </row>
    <row r="26" spans="1:3" x14ac:dyDescent="0.25">
      <c r="A26" s="1" t="s">
        <v>6</v>
      </c>
      <c r="B26" s="4">
        <f>B20+B25</f>
        <v>700000</v>
      </c>
      <c r="C26" s="4">
        <f>C20+C25</f>
        <v>1012000</v>
      </c>
    </row>
    <row r="28" spans="1:3" x14ac:dyDescent="0.25">
      <c r="A28" s="1" t="s">
        <v>7</v>
      </c>
    </row>
    <row r="29" spans="1:3" x14ac:dyDescent="0.25">
      <c r="A29" t="s">
        <v>8</v>
      </c>
      <c r="B29" s="3">
        <v>600000</v>
      </c>
      <c r="C29" s="3">
        <v>900000</v>
      </c>
    </row>
    <row r="30" spans="1:3" x14ac:dyDescent="0.25">
      <c r="A30" t="s">
        <v>53</v>
      </c>
      <c r="B30" s="3">
        <v>0</v>
      </c>
      <c r="C30" s="3">
        <v>0</v>
      </c>
    </row>
    <row r="31" spans="1:3" x14ac:dyDescent="0.25">
      <c r="A31" t="s">
        <v>9</v>
      </c>
      <c r="B31" s="3">
        <v>0</v>
      </c>
      <c r="C31" s="3">
        <v>0</v>
      </c>
    </row>
    <row r="32" spans="1:3" x14ac:dyDescent="0.25">
      <c r="A32" t="s">
        <v>10</v>
      </c>
      <c r="B32" s="3">
        <v>300000</v>
      </c>
      <c r="C32" s="3">
        <v>390000</v>
      </c>
    </row>
    <row r="33" spans="1:3" x14ac:dyDescent="0.25">
      <c r="A33" t="s">
        <v>22</v>
      </c>
      <c r="B33" s="3">
        <v>150000</v>
      </c>
      <c r="C33" s="3">
        <v>220000</v>
      </c>
    </row>
    <row r="34" spans="1:3" x14ac:dyDescent="0.25">
      <c r="A34" t="s">
        <v>11</v>
      </c>
      <c r="B34" s="3">
        <v>50000</v>
      </c>
      <c r="C34" s="3">
        <v>90000</v>
      </c>
    </row>
    <row r="35" spans="1:3" x14ac:dyDescent="0.25">
      <c r="A35" t="s">
        <v>52</v>
      </c>
      <c r="B35" s="3">
        <v>30000</v>
      </c>
      <c r="C35" s="3">
        <v>55000</v>
      </c>
    </row>
    <row r="36" spans="1:3" x14ac:dyDescent="0.25">
      <c r="A36" t="s">
        <v>51</v>
      </c>
      <c r="B36" s="3">
        <v>0</v>
      </c>
      <c r="C36" s="3">
        <v>0</v>
      </c>
    </row>
    <row r="37" spans="1:3" x14ac:dyDescent="0.25">
      <c r="A37" t="s">
        <v>50</v>
      </c>
      <c r="B37" s="3">
        <v>8000</v>
      </c>
      <c r="C37" s="3">
        <v>58000</v>
      </c>
    </row>
    <row r="38" spans="1:3" x14ac:dyDescent="0.25">
      <c r="A38" t="s">
        <v>12</v>
      </c>
      <c r="B38" s="3">
        <v>12000</v>
      </c>
      <c r="C38" s="3">
        <v>22000</v>
      </c>
    </row>
    <row r="39" spans="1:3" x14ac:dyDescent="0.25">
      <c r="A39" s="1" t="s">
        <v>13</v>
      </c>
      <c r="B39" s="4">
        <f>B29+B30+B31+B36-SUM(B32:B35,B37:B38)</f>
        <v>50000</v>
      </c>
      <c r="C39" s="4">
        <f>C29+C30+C31+C36-SUM(C32:C35,C37:C38)</f>
        <v>65000</v>
      </c>
    </row>
    <row r="41" spans="1:3" x14ac:dyDescent="0.25">
      <c r="A41" s="1" t="s">
        <v>23</v>
      </c>
    </row>
    <row r="42" spans="1:3" x14ac:dyDescent="0.25">
      <c r="A42" t="s">
        <v>46</v>
      </c>
      <c r="B42" s="2">
        <f>B7*100/B17</f>
        <v>78.571428571428569</v>
      </c>
      <c r="C42" s="2">
        <f>C7*100/C17</f>
        <v>66.205533596837938</v>
      </c>
    </row>
    <row r="43" spans="1:3" x14ac:dyDescent="0.25">
      <c r="A43" t="s">
        <v>14</v>
      </c>
      <c r="B43" s="2">
        <f>B20*100/B26</f>
        <v>42.857142857142854</v>
      </c>
      <c r="C43" s="2">
        <f>C20*100/C26</f>
        <v>31.126482213438734</v>
      </c>
    </row>
    <row r="44" spans="1:3" x14ac:dyDescent="0.25">
      <c r="A44" t="s">
        <v>15</v>
      </c>
      <c r="B44" s="2">
        <f>B20*100/B7</f>
        <v>54.545454545454547</v>
      </c>
      <c r="C44" s="2">
        <f>C20*100/C7</f>
        <v>47.014925373134325</v>
      </c>
    </row>
    <row r="45" spans="1:3" x14ac:dyDescent="0.25">
      <c r="A45" t="s">
        <v>16</v>
      </c>
      <c r="B45" s="2">
        <f>(B20+B21)*100/B7</f>
        <v>112.72727272727273</v>
      </c>
      <c r="C45" s="2">
        <f>(C20+C21)*100/C7</f>
        <v>121.64179104477611</v>
      </c>
    </row>
    <row r="46" spans="1:3" x14ac:dyDescent="0.25">
      <c r="B46" s="2"/>
      <c r="C46" s="2"/>
    </row>
    <row r="47" spans="1:3" x14ac:dyDescent="0.25">
      <c r="A47" s="1" t="s">
        <v>17</v>
      </c>
      <c r="B47" s="2"/>
      <c r="C47" s="2"/>
    </row>
    <row r="48" spans="1:3" x14ac:dyDescent="0.25">
      <c r="A48" t="s">
        <v>18</v>
      </c>
      <c r="B48" s="2">
        <f>B15*100/B24</f>
        <v>12.5</v>
      </c>
      <c r="C48" s="2">
        <f>C15*100/C24</f>
        <v>12.690355329949238</v>
      </c>
    </row>
    <row r="49" spans="1:3" x14ac:dyDescent="0.25">
      <c r="A49" t="s">
        <v>19</v>
      </c>
      <c r="B49" s="2">
        <f>(B15+B14)*100/B24</f>
        <v>62.5</v>
      </c>
      <c r="C49" s="2">
        <f>(C15+C14)*100/C24</f>
        <v>138.07106598984771</v>
      </c>
    </row>
    <row r="50" spans="1:3" x14ac:dyDescent="0.25">
      <c r="A50" t="s">
        <v>20</v>
      </c>
      <c r="B50" s="2">
        <f>B16*100/B24</f>
        <v>187.5</v>
      </c>
      <c r="C50" s="2">
        <f>C16*100/C24</f>
        <v>173.60406091370558</v>
      </c>
    </row>
    <row r="51" spans="1:3" x14ac:dyDescent="0.25">
      <c r="B51" s="2"/>
      <c r="C51" s="2"/>
    </row>
    <row r="52" spans="1:3" x14ac:dyDescent="0.25">
      <c r="A52" s="1" t="s">
        <v>24</v>
      </c>
      <c r="B52" s="2"/>
      <c r="C52" s="2"/>
    </row>
    <row r="53" spans="1:3" x14ac:dyDescent="0.25">
      <c r="A53" t="s">
        <v>25</v>
      </c>
      <c r="B53" s="2">
        <f>B39*100/B20</f>
        <v>16.666666666666668</v>
      </c>
      <c r="C53" s="2">
        <f>C39*100/C20</f>
        <v>20.634920634920636</v>
      </c>
    </row>
    <row r="54" spans="1:3" x14ac:dyDescent="0.25">
      <c r="A54" t="s">
        <v>26</v>
      </c>
      <c r="B54" s="2">
        <f>(B39+B37)*100/B26</f>
        <v>8.2857142857142865</v>
      </c>
      <c r="C54" s="2">
        <f>(C39+C37)*100/C26</f>
        <v>12.154150197628459</v>
      </c>
    </row>
    <row r="55" spans="1:3" x14ac:dyDescent="0.25">
      <c r="A55" t="s">
        <v>47</v>
      </c>
      <c r="B55" s="2">
        <f>B39*100/B29</f>
        <v>8.3333333333333339</v>
      </c>
      <c r="C55" s="2">
        <f>C39*100/C29</f>
        <v>7.2222222222222223</v>
      </c>
    </row>
    <row r="57" spans="1:3" x14ac:dyDescent="0.25">
      <c r="A57" t="s">
        <v>21</v>
      </c>
      <c r="B57" s="3">
        <f>B39</f>
        <v>50000</v>
      </c>
      <c r="C57" s="3">
        <f>C39</f>
        <v>65000</v>
      </c>
    </row>
    <row r="58" spans="1:3" x14ac:dyDescent="0.25">
      <c r="A58" t="s">
        <v>11</v>
      </c>
      <c r="B58" s="3">
        <f>B34</f>
        <v>50000</v>
      </c>
      <c r="C58" s="3">
        <f>C34</f>
        <v>90000</v>
      </c>
    </row>
    <row r="59" spans="1:3" x14ac:dyDescent="0.25">
      <c r="A59" s="7" t="s">
        <v>27</v>
      </c>
      <c r="B59" s="3">
        <f>SUM(B57:B58)</f>
        <v>100000</v>
      </c>
      <c r="C59" s="3">
        <f>SUM(C57:C58)</f>
        <v>155000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59"/>
  <sheetViews>
    <sheetView tabSelected="1" workbookViewId="0">
      <selection activeCell="C44" sqref="C44"/>
    </sheetView>
  </sheetViews>
  <sheetFormatPr baseColWidth="10" defaultRowHeight="15" x14ac:dyDescent="0.25"/>
  <cols>
    <col min="1" max="1" width="37" customWidth="1"/>
    <col min="2" max="2" width="14.42578125" customWidth="1"/>
    <col min="3" max="3" width="15.5703125" customWidth="1"/>
  </cols>
  <sheetData>
    <row r="1" spans="1:3" ht="18.75" x14ac:dyDescent="0.3">
      <c r="A1" s="5" t="s">
        <v>56</v>
      </c>
      <c r="B1" s="5"/>
    </row>
    <row r="2" spans="1:3" ht="15.75" x14ac:dyDescent="0.25">
      <c r="A2" s="13"/>
      <c r="B2" s="12" t="s">
        <v>39</v>
      </c>
      <c r="C2" s="14"/>
    </row>
    <row r="3" spans="1:3" x14ac:dyDescent="0.25">
      <c r="A3" s="1" t="s">
        <v>1</v>
      </c>
      <c r="B3" s="6"/>
    </row>
    <row r="4" spans="1:3" x14ac:dyDescent="0.25">
      <c r="A4" t="s">
        <v>0</v>
      </c>
      <c r="B4" s="3">
        <v>0</v>
      </c>
      <c r="C4" s="3"/>
    </row>
    <row r="5" spans="1:3" x14ac:dyDescent="0.25">
      <c r="A5" t="s">
        <v>28</v>
      </c>
      <c r="B5" s="3">
        <v>35000</v>
      </c>
      <c r="C5" s="3"/>
    </row>
    <row r="6" spans="1:3" x14ac:dyDescent="0.25">
      <c r="A6" t="s">
        <v>29</v>
      </c>
      <c r="B6" s="3">
        <v>17750</v>
      </c>
      <c r="C6" s="3"/>
    </row>
    <row r="7" spans="1:3" x14ac:dyDescent="0.25">
      <c r="A7" t="s">
        <v>35</v>
      </c>
      <c r="B7" s="4">
        <f>SUM(B4:B6)</f>
        <v>52750</v>
      </c>
      <c r="C7" s="4"/>
    </row>
    <row r="8" spans="1:3" x14ac:dyDescent="0.25">
      <c r="A8" t="s">
        <v>30</v>
      </c>
      <c r="B8" s="8">
        <v>8000</v>
      </c>
      <c r="C8" s="8"/>
    </row>
    <row r="9" spans="1:3" x14ac:dyDescent="0.25">
      <c r="A9" t="s">
        <v>31</v>
      </c>
      <c r="B9" s="8">
        <v>12000</v>
      </c>
      <c r="C9" s="8"/>
    </row>
    <row r="10" spans="1:3" x14ac:dyDescent="0.25">
      <c r="A10" t="s">
        <v>32</v>
      </c>
      <c r="B10" s="8">
        <v>7500</v>
      </c>
      <c r="C10" s="8"/>
    </row>
    <row r="11" spans="1:3" x14ac:dyDescent="0.25">
      <c r="A11" t="s">
        <v>36</v>
      </c>
      <c r="B11" s="4">
        <f>SUM(B8:B10)</f>
        <v>27500</v>
      </c>
      <c r="C11" s="4"/>
    </row>
    <row r="12" spans="1:3" x14ac:dyDescent="0.25">
      <c r="A12" t="s">
        <v>33</v>
      </c>
      <c r="B12" s="8">
        <v>38310</v>
      </c>
      <c r="C12" s="8"/>
    </row>
    <row r="13" spans="1:3" x14ac:dyDescent="0.25">
      <c r="A13" t="s">
        <v>34</v>
      </c>
      <c r="B13" s="3">
        <v>0</v>
      </c>
      <c r="C13" s="3"/>
    </row>
    <row r="14" spans="1:3" x14ac:dyDescent="0.25">
      <c r="A14" t="s">
        <v>37</v>
      </c>
      <c r="B14" s="4">
        <f>B12+B13</f>
        <v>38310</v>
      </c>
      <c r="C14" s="4"/>
    </row>
    <row r="15" spans="1:3" x14ac:dyDescent="0.25">
      <c r="A15" t="s">
        <v>3</v>
      </c>
      <c r="B15" s="3">
        <v>10705.6</v>
      </c>
      <c r="C15" s="3"/>
    </row>
    <row r="16" spans="1:3" x14ac:dyDescent="0.25">
      <c r="A16" t="s">
        <v>38</v>
      </c>
      <c r="B16" s="4">
        <f>B11+B14+B15</f>
        <v>76515.600000000006</v>
      </c>
      <c r="C16" s="4"/>
    </row>
    <row r="17" spans="1:3" x14ac:dyDescent="0.25">
      <c r="A17" s="1" t="s">
        <v>4</v>
      </c>
      <c r="B17" s="4">
        <f>B7+B16</f>
        <v>129265.60000000001</v>
      </c>
      <c r="C17" s="4"/>
    </row>
    <row r="18" spans="1:3" x14ac:dyDescent="0.25">
      <c r="B18" s="3"/>
      <c r="C18" s="3"/>
    </row>
    <row r="19" spans="1:3" x14ac:dyDescent="0.25">
      <c r="A19" s="1" t="s">
        <v>2</v>
      </c>
      <c r="B19" s="3"/>
      <c r="C19" s="3"/>
    </row>
    <row r="20" spans="1:3" x14ac:dyDescent="0.25">
      <c r="A20" t="s">
        <v>5</v>
      </c>
      <c r="B20" s="4">
        <v>43290</v>
      </c>
      <c r="C20" s="4"/>
    </row>
    <row r="21" spans="1:3" x14ac:dyDescent="0.25">
      <c r="A21" t="s">
        <v>41</v>
      </c>
      <c r="B21" s="4">
        <v>75000</v>
      </c>
      <c r="C21" s="4"/>
    </row>
    <row r="22" spans="1:3" x14ac:dyDescent="0.25">
      <c r="A22" t="s">
        <v>42</v>
      </c>
      <c r="B22" s="8">
        <v>2380</v>
      </c>
      <c r="C22" s="8"/>
    </row>
    <row r="23" spans="1:3" x14ac:dyDescent="0.25">
      <c r="A23" t="s">
        <v>43</v>
      </c>
      <c r="B23" s="3">
        <v>8595.6</v>
      </c>
      <c r="C23" s="3"/>
    </row>
    <row r="24" spans="1:3" x14ac:dyDescent="0.25">
      <c r="A24" t="s">
        <v>45</v>
      </c>
      <c r="B24" s="4">
        <f>B22+B23</f>
        <v>10975.6</v>
      </c>
      <c r="C24" s="4"/>
    </row>
    <row r="25" spans="1:3" x14ac:dyDescent="0.25">
      <c r="A25" t="s">
        <v>44</v>
      </c>
      <c r="B25" s="4">
        <f>B21+B24</f>
        <v>85975.6</v>
      </c>
      <c r="C25" s="4"/>
    </row>
    <row r="26" spans="1:3" x14ac:dyDescent="0.25">
      <c r="A26" s="1" t="s">
        <v>6</v>
      </c>
      <c r="B26" s="4">
        <f>B20+B25</f>
        <v>129265.60000000001</v>
      </c>
      <c r="C26" s="4"/>
    </row>
    <row r="28" spans="1:3" x14ac:dyDescent="0.25">
      <c r="A28" s="1" t="s">
        <v>7</v>
      </c>
    </row>
    <row r="29" spans="1:3" x14ac:dyDescent="0.25">
      <c r="A29" t="s">
        <v>8</v>
      </c>
      <c r="B29" s="3">
        <v>56200</v>
      </c>
      <c r="C29" s="3"/>
    </row>
    <row r="30" spans="1:3" x14ac:dyDescent="0.25">
      <c r="A30" t="s">
        <v>53</v>
      </c>
      <c r="B30" s="3">
        <v>1000</v>
      </c>
      <c r="C30" s="3"/>
    </row>
    <row r="31" spans="1:3" x14ac:dyDescent="0.25">
      <c r="A31" t="s">
        <v>9</v>
      </c>
      <c r="B31" s="3">
        <v>0</v>
      </c>
      <c r="C31" s="3"/>
    </row>
    <row r="32" spans="1:3" x14ac:dyDescent="0.25">
      <c r="A32" t="s">
        <v>10</v>
      </c>
      <c r="B32" s="3">
        <v>6680</v>
      </c>
      <c r="C32" s="3"/>
    </row>
    <row r="33" spans="1:3" x14ac:dyDescent="0.25">
      <c r="A33" t="s">
        <v>22</v>
      </c>
      <c r="B33" s="3">
        <v>24200</v>
      </c>
      <c r="C33" s="3"/>
    </row>
    <row r="34" spans="1:3" x14ac:dyDescent="0.25">
      <c r="A34" t="s">
        <v>11</v>
      </c>
      <c r="B34" s="3">
        <v>9050</v>
      </c>
      <c r="C34" s="3"/>
    </row>
    <row r="35" spans="1:3" x14ac:dyDescent="0.25">
      <c r="A35" t="s">
        <v>52</v>
      </c>
      <c r="B35" s="3">
        <v>6680</v>
      </c>
      <c r="C35" s="3"/>
    </row>
    <row r="36" spans="1:3" x14ac:dyDescent="0.25">
      <c r="A36" t="s">
        <v>51</v>
      </c>
      <c r="B36" s="3">
        <v>0</v>
      </c>
      <c r="C36" s="3"/>
    </row>
    <row r="37" spans="1:3" x14ac:dyDescent="0.25">
      <c r="A37" t="s">
        <v>50</v>
      </c>
      <c r="B37" s="3">
        <v>2300</v>
      </c>
      <c r="C37" s="3"/>
    </row>
    <row r="38" spans="1:3" x14ac:dyDescent="0.25">
      <c r="A38" t="s">
        <v>12</v>
      </c>
      <c r="B38" s="3">
        <v>0</v>
      </c>
      <c r="C38" s="3"/>
    </row>
    <row r="39" spans="1:3" x14ac:dyDescent="0.25">
      <c r="A39" s="1" t="s">
        <v>13</v>
      </c>
      <c r="B39" s="4">
        <f>B29+B30+B31+B36-SUM(B32:B35,B37:B38)</f>
        <v>8290</v>
      </c>
      <c r="C39" s="4"/>
    </row>
    <row r="41" spans="1:3" x14ac:dyDescent="0.25">
      <c r="A41" s="1" t="s">
        <v>23</v>
      </c>
    </row>
    <row r="42" spans="1:3" x14ac:dyDescent="0.25">
      <c r="A42" t="s">
        <v>46</v>
      </c>
      <c r="B42" s="2">
        <f>B7*100/B17</f>
        <v>40.807453800547087</v>
      </c>
      <c r="C42" s="2"/>
    </row>
    <row r="43" spans="1:3" x14ac:dyDescent="0.25">
      <c r="A43" t="s">
        <v>14</v>
      </c>
      <c r="B43" s="2">
        <f>B20*100/B26</f>
        <v>33.489188152145658</v>
      </c>
      <c r="C43" s="2"/>
    </row>
    <row r="44" spans="1:3" x14ac:dyDescent="0.25">
      <c r="A44" t="s">
        <v>15</v>
      </c>
      <c r="B44" s="2">
        <f>B20*100/B7</f>
        <v>82.06635071090048</v>
      </c>
      <c r="C44" s="2"/>
    </row>
    <row r="45" spans="1:3" x14ac:dyDescent="0.25">
      <c r="A45" t="s">
        <v>16</v>
      </c>
      <c r="B45" s="2">
        <f>(B20+B21)*100/B7</f>
        <v>224.24644549763033</v>
      </c>
      <c r="C45" s="2"/>
    </row>
    <row r="46" spans="1:3" x14ac:dyDescent="0.25">
      <c r="B46" s="2"/>
      <c r="C46" s="2"/>
    </row>
    <row r="47" spans="1:3" x14ac:dyDescent="0.25">
      <c r="A47" s="1" t="s">
        <v>17</v>
      </c>
      <c r="B47" s="2"/>
      <c r="C47" s="2"/>
    </row>
    <row r="48" spans="1:3" x14ac:dyDescent="0.25">
      <c r="A48" t="s">
        <v>18</v>
      </c>
      <c r="B48" s="2">
        <f>B15*100/B24</f>
        <v>97.539997813331382</v>
      </c>
      <c r="C48" s="2"/>
    </row>
    <row r="49" spans="1:3" x14ac:dyDescent="0.25">
      <c r="A49" t="s">
        <v>19</v>
      </c>
      <c r="B49" s="2">
        <f>(B15+B14)*100/B24</f>
        <v>446.58697474397752</v>
      </c>
      <c r="C49" s="2"/>
    </row>
    <row r="50" spans="1:3" x14ac:dyDescent="0.25">
      <c r="A50" t="s">
        <v>20</v>
      </c>
      <c r="B50" s="2">
        <f>B16*100/B24</f>
        <v>697.1427530157805</v>
      </c>
      <c r="C50" s="2"/>
    </row>
    <row r="51" spans="1:3" x14ac:dyDescent="0.25">
      <c r="B51" s="2"/>
      <c r="C51" s="2"/>
    </row>
    <row r="52" spans="1:3" x14ac:dyDescent="0.25">
      <c r="A52" s="1" t="s">
        <v>24</v>
      </c>
      <c r="B52" s="2"/>
      <c r="C52" s="2"/>
    </row>
    <row r="53" spans="1:3" x14ac:dyDescent="0.25">
      <c r="A53" t="s">
        <v>25</v>
      </c>
      <c r="B53" s="2">
        <f>B39*100/B20</f>
        <v>19.14991914991915</v>
      </c>
      <c r="C53" s="2"/>
    </row>
    <row r="54" spans="1:3" x14ac:dyDescent="0.25">
      <c r="A54" t="s">
        <v>26</v>
      </c>
      <c r="B54" s="2">
        <f>(B39+B37)*100/B26</f>
        <v>8.1924348009060406</v>
      </c>
      <c r="C54" s="2"/>
    </row>
    <row r="55" spans="1:3" x14ac:dyDescent="0.25">
      <c r="A55" t="s">
        <v>47</v>
      </c>
      <c r="B55" s="2">
        <f>B39*100/B29</f>
        <v>14.750889679715302</v>
      </c>
      <c r="C55" s="2"/>
    </row>
    <row r="57" spans="1:3" x14ac:dyDescent="0.25">
      <c r="A57" t="s">
        <v>21</v>
      </c>
      <c r="B57" s="3">
        <f>B39</f>
        <v>8290</v>
      </c>
      <c r="C57" s="3"/>
    </row>
    <row r="58" spans="1:3" x14ac:dyDescent="0.25">
      <c r="A58" t="s">
        <v>11</v>
      </c>
      <c r="B58" s="3">
        <f>B34</f>
        <v>9050</v>
      </c>
      <c r="C58" s="3"/>
    </row>
    <row r="59" spans="1:3" x14ac:dyDescent="0.25">
      <c r="A59" s="7" t="s">
        <v>27</v>
      </c>
      <c r="B59" s="3">
        <f>SUM(B57:B58)</f>
        <v>17340</v>
      </c>
      <c r="C59" s="3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Auftrag96</vt:lpstr>
      <vt:lpstr>Auftrag98</vt:lpstr>
      <vt:lpstr>Auftrag103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Günter Hellmers</dc:creator>
  <cp:lastModifiedBy>Günter Hellmers</cp:lastModifiedBy>
  <dcterms:created xsi:type="dcterms:W3CDTF">2014-10-09T10:02:09Z</dcterms:created>
  <dcterms:modified xsi:type="dcterms:W3CDTF">2021-02-08T19:12:08Z</dcterms:modified>
</cp:coreProperties>
</file>